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51 PhD Infra\1 výzva\"/>
    </mc:Choice>
  </mc:AlternateContent>
  <xr:revisionPtr revIDLastSave="0" documentId="13_ncr:1_{8077BE93-AF15-4F64-8DD3-2950BAF2195C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T7" i="1"/>
  <c r="R11" i="1" l="1"/>
  <c r="Q11" i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<sst xmlns="http://schemas.openxmlformats.org/spreadsheetml/2006/main" count="41" uniqueCount="40">
  <si>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</si>
  <si>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</si>
  <si>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</si>
  <si>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</si>
  <si>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</si>
  <si>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</si>
  <si>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</si>
  <si>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</si>
  <si>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</si>
  <si>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</si>
  <si>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</si>
  <si>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30214000-2 - Pracovní stanice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</si>
  <si>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</si>
  <si>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</si>
  <si>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</si>
  <si>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</si>
  <si>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</si>
  <si>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</si>
  <si>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</si>
  <si>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</si>
  <si>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</si>
  <si>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</si>
  <si>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</si>
  <si>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</si>
  <si>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</si>
  <si>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</si>
  <si>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</si>
  <si>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</si>
  <si>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</si>
  <si>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</si>
  <si>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</si>
  <si>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 xml:space="preserve">Příloha č. 2 Kupní smlouvy - technická specifikace
Výpočetní technika (III.) 151 - 2023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</si>
  <si>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</si>
  <si>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</si>
  <si>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PhD Infra ZČU
Registrační číslo projektu: CZ.02.01.01/00/22_012/0005200</t>
  </si>
  <si>
    <t xml:space="preserve">Záruka min. 60 měsíců NBD na sestavu výpočetního stroje
- reakce na nahlášený problém do druhého pracovního dne
- podpora na telefonu (hot-line) 24/7 </t>
  </si>
  <si>
    <t>Ing. Jan Sedláček, Ph.D.,
Tel.: 605 809 971,
37763 4707</t>
  </si>
  <si>
    <t>Teslova 1240/5b, 
301 00 Plzeň,
Nové technologie – výzkumné centrum - Modelování a simulace technických systémů,
místnost TC 207</t>
  </si>
  <si>
    <t>Výpočetní server pro vědecké výpočty v oblasti CFD</t>
  </si>
  <si>
    <r>
      <rPr>
        <b/>
        <sz val="11"/>
        <color theme="1"/>
        <rFont val="Calibri"/>
        <family val="2"/>
        <charset val="238"/>
        <scheme val="minor"/>
      </rPr>
      <t>Šasi stroje:</t>
    </r>
    <r>
      <rPr>
        <sz val="11"/>
        <color theme="1"/>
        <rFont val="Calibri"/>
        <family val="2"/>
        <charset val="238"/>
        <scheme val="minor"/>
      </rPr>
      <t xml:space="preserve">
- Rackmount provedení do standardního racku o šířce 19", výška šasi 2U
- Rackmount řešení ližin: plnovýsuvné kuličkové ližiny pro rack o šířce 19"
- Redundantní napájení 2x 1600W pro zajištění dostatečného výkonu pro plné osazení (při plné kapacitě disků, procesorů, pamětí, přídavných karet, …)
- Účinnost zdroje s certifikací „80 Plus Titanium“
- Napájecí kabely s konektory IEC320 C14 a C13 (lichoběžníkový, 3 konektory) pro připojení do PDU.
</t>
    </r>
    <r>
      <rPr>
        <b/>
        <sz val="11"/>
        <color theme="1"/>
        <rFont val="Calibri"/>
        <family val="2"/>
        <charset val="238"/>
        <scheme val="minor"/>
      </rPr>
      <t>Procesor a paměť:</t>
    </r>
    <r>
      <rPr>
        <sz val="11"/>
        <color theme="1"/>
        <rFont val="Calibri"/>
        <family val="2"/>
        <charset val="238"/>
        <scheme val="minor"/>
      </rPr>
      <t xml:space="preserve">
- 1 ks procesor architektury x86_64 (amd64)
- Výkon procesoru v Passmark CPU více než 78 800 bodů, minimálně 32 jader, 64 vláken
- Operační paměť typu ECC RDIMM 512 GB DDR5 s frekvencí min. 4800 MHz, možnost budoucího rozšíření minimálně na 1,5 TB DDR5 prostým přidáním paměťových modulů
</t>
    </r>
    <r>
      <rPr>
        <b/>
        <sz val="11"/>
        <color theme="1"/>
        <rFont val="Calibri"/>
        <family val="2"/>
        <charset val="238"/>
        <scheme val="minor"/>
      </rPr>
      <t>Disky:</t>
    </r>
    <r>
      <rPr>
        <sz val="11"/>
        <color theme="1"/>
        <rFont val="Calibri"/>
        <family val="2"/>
        <charset val="238"/>
        <scheme val="minor"/>
      </rPr>
      <t xml:space="preserve">
- Počet hot-swap slotů pro 2,5“ NVMe/SATA disky: 2
- Počet hot-swap slotů pro 3,5“ NVMe/SATA disky: 12
- Počet M.2 konektorů: 2
- 2 ks SSD pro operační systém: Pevný disk 2,5" SSD min. 950 GB s rozhraním SATA 6Gb/s; 
     Požadovaná rychlost: min. 550 MBps (čtení) 90 000 IOPS/min, min. 500 MBps (zápis) 60 000 IOPS; Životnost disku minimálně 1 DWPD. 
- 3 ks SSD pro výpočetní data: Pevný disk SSD min. 15000 GB ve formátu U.3 15 mm s rozhraním PCIe 4.0 (NVMe); 
     Požadovaná rychlost: min. 6800 MBps (čtení), min. 5600 MBps (zápis); Životnost disku minimálně 1 DWPD.
- 2 ks HDD pro archiv dat: Pevný disk HDD 3,5“ min 20 TB s rozhraním SAS 12 Gb/s nebo SATA 6 Gb/s; 
       Pro provoz v datových centrech 24/7; Minimální životnost 2,5 miliónů hodin MTBF.
</t>
    </r>
    <r>
      <rPr>
        <b/>
        <sz val="11"/>
        <color theme="1"/>
        <rFont val="Calibri"/>
        <family val="2"/>
        <charset val="238"/>
        <scheme val="minor"/>
      </rPr>
      <t>Grafické karty</t>
    </r>
    <r>
      <rPr>
        <sz val="11"/>
        <color theme="1"/>
        <rFont val="Calibri"/>
        <family val="2"/>
        <charset val="238"/>
        <scheme val="minor"/>
      </rPr>
      <t xml:space="preserve">
- 2 ks výpočetní GPU karta pro datová centra s minimálními vlastnostmi: 48 GB paměti typu GDDR6; 18 000 CUDA jader; 550 Tensor jader; 
       Propustnost paměti minimálně 850 GB/s; Výkon v metrice FP32 minimálně 90 TFlops.
 - 1 ks GPU pro grafické operace a zobrazování: 16 GB paměti typu GDDR6; 1200 CUDA jader; 
        Propustnost paměti minimálně 200 GB/s; Výkon v metrice FP32 minimálně 4 TFlops.
</t>
    </r>
    <r>
      <rPr>
        <b/>
        <sz val="11"/>
        <color theme="1"/>
        <rFont val="Calibri"/>
        <family val="2"/>
        <charset val="238"/>
        <scheme val="minor"/>
      </rPr>
      <t>Síťové karty</t>
    </r>
    <r>
      <rPr>
        <sz val="11"/>
        <color theme="1"/>
        <rFont val="Calibri"/>
        <family val="2"/>
        <charset val="238"/>
        <scheme val="minor"/>
      </rPr>
      <t xml:space="preserve">
- 2x Gigabit Ethernet
- 2x 10 Gbit Ethernet BASE-T RJ-45
</t>
    </r>
    <r>
      <rPr>
        <b/>
        <sz val="11"/>
        <color theme="1"/>
        <rFont val="Calibri"/>
        <family val="2"/>
        <charset val="238"/>
        <scheme val="minor"/>
      </rPr>
      <t xml:space="preserve">Záruka </t>
    </r>
    <r>
      <rPr>
        <sz val="11"/>
        <color theme="1"/>
        <rFont val="Calibri"/>
        <family val="2"/>
        <charset val="238"/>
        <scheme val="minor"/>
      </rPr>
      <t xml:space="preserve">
min. 60 měsíců NBD na sestavu výpočetního stroje: reakce na nahlášený problém do druhého pracovního dne, podpora na telefonu (hot-line) 24/7.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</si>
</sst>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6" fillId="0" borderId="0"/>
  </cellStyleXfs>
  <cellXfs count="9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49" fontId="22" fillId="0" borderId="0" xfId="0" applyNumberFormat="1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0" fillId="0" borderId="0" xfId="2" applyFont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3" fontId="0" fillId="2" borderId="12" xfId="0" applyNumberForma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10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164" fontId="0" fillId="3" borderId="13" xfId="0" applyNumberFormat="1" applyFill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4" fontId="0" fillId="0" borderId="13" xfId="0" applyNumberFormat="1" applyBorder="1" applyAlignment="1">
      <alignment horizontal="right" vertical="center" indent="1"/>
    </xf>
    <xf numFmtId="164" fontId="0" fillId="0" borderId="15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 applyProtection="1">
      <alignment horizontal="center" vertical="center" wrapText="1"/>
      <protection locked="0"/>
    </xf>
    <xf numFmtId="0" fontId="21" fillId="4" borderId="13" xfId="0" applyFont="1" applyFill="1" applyBorder="1" applyAlignment="1" applyProtection="1">
      <alignment horizontal="center" vertical="center" wrapText="1"/>
      <protection locked="0"/>
    </xf>
    <xf numFmtId="0" fontId="11" fillId="4" borderId="15" xfId="0" applyFont="1" applyFill="1" applyBorder="1" applyAlignment="1" applyProtection="1">
      <alignment horizontal="center" vertical="center" wrapText="1"/>
      <protection locked="0"/>
    </xf>
    <xf numFmtId="0" fontId="21" fillId="4" borderId="15" xfId="0" applyFont="1" applyFill="1" applyBorder="1" applyAlignment="1" applyProtection="1">
      <alignment horizontal="center" vertical="center" wrapText="1"/>
      <protection locked="0"/>
    </xf>
    <xf numFmtId="164" fontId="11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A7" zoomScale="66" zoomScaleNormal="66" workbookViewId="0">
      <selection activeCell="G7" sqref="G7:H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5703125" style="1" customWidth="1"/>
    <col min="4" max="4" width="12.28515625" style="2" customWidth="1"/>
    <col min="5" max="5" width="10.5703125" style="3" customWidth="1"/>
    <col min="6" max="6" width="135.5703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54.42578125" customWidth="1"/>
    <col min="12" max="12" width="54.28515625" customWidth="1"/>
    <col min="13" max="13" width="27" customWidth="1"/>
    <col min="14" max="14" width="41.5703125" style="4" customWidth="1"/>
    <col min="15" max="15" width="28.42578125" style="4" customWidth="1"/>
    <col min="16" max="16" width="18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1.42578125" style="5" customWidth="1"/>
  </cols>
  <sheetData>
    <row r="1" spans="1:22" ht="40.9" customHeight="1" x14ac:dyDescent="0.25">
      <c r="B1" s="53" t="s">
        <v>31</v>
      </c>
      <c r="C1" s="54"/>
      <c r="D1" s="54"/>
      <c r="E1"/>
      <c r="G1" s="41"/>
      <c r="V1"/>
    </row>
    <row r="2" spans="1:22" ht="19.5" customHeight="1" x14ac:dyDescent="0.25">
      <c r="C2"/>
      <c r="D2" s="9"/>
      <c r="E2" s="10"/>
      <c r="G2" s="57"/>
      <c r="H2" s="58"/>
      <c r="I2" s="58"/>
      <c r="J2" s="58"/>
      <c r="K2" s="58"/>
      <c r="L2" s="58"/>
      <c r="M2" s="58"/>
      <c r="N2" s="58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43"/>
      <c r="E3" s="43"/>
      <c r="F3" s="43"/>
      <c r="G3" s="58"/>
      <c r="H3" s="58"/>
      <c r="I3" s="58"/>
      <c r="J3" s="58"/>
      <c r="K3" s="58"/>
      <c r="L3" s="58"/>
      <c r="M3" s="58"/>
      <c r="N3" s="58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43"/>
      <c r="E4" s="43"/>
      <c r="F4" s="43"/>
      <c r="G4" s="43"/>
      <c r="H4" s="4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55" t="s">
        <v>2</v>
      </c>
      <c r="H5" s="56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33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42" t="s">
        <v>7</v>
      </c>
      <c r="T6" s="42" t="s">
        <v>8</v>
      </c>
      <c r="U6" s="34" t="s">
        <v>21</v>
      </c>
      <c r="V6" s="34" t="s">
        <v>22</v>
      </c>
    </row>
    <row r="7" spans="1:22" ht="409.5" customHeight="1" thickTop="1" x14ac:dyDescent="0.25">
      <c r="A7" s="20"/>
      <c r="B7" s="59">
        <v>1</v>
      </c>
      <c r="C7" s="61" t="s">
        <v>38</v>
      </c>
      <c r="D7" s="63">
        <v>1</v>
      </c>
      <c r="E7" s="65" t="s">
        <v>29</v>
      </c>
      <c r="F7" s="67" t="s">
        <v>39</v>
      </c>
      <c r="G7" s="91"/>
      <c r="H7" s="92"/>
      <c r="I7" s="69" t="s">
        <v>30</v>
      </c>
      <c r="J7" s="69" t="s">
        <v>32</v>
      </c>
      <c r="K7" s="71" t="s">
        <v>34</v>
      </c>
      <c r="L7" s="73" t="s">
        <v>35</v>
      </c>
      <c r="M7" s="75" t="s">
        <v>36</v>
      </c>
      <c r="N7" s="75" t="s">
        <v>37</v>
      </c>
      <c r="O7" s="77">
        <v>60</v>
      </c>
      <c r="P7" s="81">
        <f>D7*Q7</f>
        <v>655000</v>
      </c>
      <c r="Q7" s="79">
        <v>655000</v>
      </c>
      <c r="R7" s="95"/>
      <c r="S7" s="83">
        <f>D7*R7</f>
        <v>0</v>
      </c>
      <c r="T7" s="85" t="str">
        <f t="shared" ref="T7" si="0">IF(ISNUMBER(R7), IF(R7&gt;Q7,"NEVYHOVUJE","VYHOVUJE")," ")</f>
        <v xml:space="preserve"> </v>
      </c>
      <c r="U7" s="87"/>
      <c r="V7" s="89" t="s">
        <v>11</v>
      </c>
    </row>
    <row r="8" spans="1:22" ht="177.75" customHeight="1" thickBot="1" x14ac:dyDescent="0.3">
      <c r="A8" s="20"/>
      <c r="B8" s="60"/>
      <c r="C8" s="62"/>
      <c r="D8" s="64"/>
      <c r="E8" s="66"/>
      <c r="F8" s="68"/>
      <c r="G8" s="93"/>
      <c r="H8" s="94"/>
      <c r="I8" s="70"/>
      <c r="J8" s="70"/>
      <c r="K8" s="72"/>
      <c r="L8" s="74"/>
      <c r="M8" s="76"/>
      <c r="N8" s="76"/>
      <c r="O8" s="78"/>
      <c r="P8" s="82"/>
      <c r="Q8" s="80"/>
      <c r="R8" s="96"/>
      <c r="S8" s="84"/>
      <c r="T8" s="86"/>
      <c r="U8" s="88"/>
      <c r="V8" s="90"/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51" t="s">
        <v>27</v>
      </c>
      <c r="C10" s="51"/>
      <c r="D10" s="51"/>
      <c r="E10" s="51"/>
      <c r="F10" s="51"/>
      <c r="G10" s="51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48" t="s">
        <v>10</v>
      </c>
      <c r="S10" s="49"/>
      <c r="T10" s="50"/>
      <c r="U10" s="24"/>
      <c r="V10" s="25"/>
    </row>
    <row r="11" spans="1:22" ht="50.45" customHeight="1" thickTop="1" thickBot="1" x14ac:dyDescent="0.3">
      <c r="B11" s="52" t="s">
        <v>25</v>
      </c>
      <c r="C11" s="52"/>
      <c r="D11" s="52"/>
      <c r="E11" s="52"/>
      <c r="F11" s="52"/>
      <c r="G11" s="52"/>
      <c r="H11" s="52"/>
      <c r="I11" s="26"/>
      <c r="L11" s="9"/>
      <c r="M11" s="9"/>
      <c r="N11" s="9"/>
      <c r="O11" s="27"/>
      <c r="P11" s="27"/>
      <c r="Q11" s="28">
        <f>SUM(P7:P7)</f>
        <v>655000</v>
      </c>
      <c r="R11" s="45">
        <f>SUM(S7:S7)</f>
        <v>0</v>
      </c>
      <c r="S11" s="46"/>
      <c r="T11" s="47"/>
    </row>
    <row r="12" spans="1:22" ht="15.75" thickTop="1" x14ac:dyDescent="0.25">
      <c r="B12" s="44" t="s">
        <v>26</v>
      </c>
      <c r="C12" s="44"/>
      <c r="D12" s="44"/>
      <c r="E12" s="44"/>
      <c r="F12" s="44"/>
      <c r="G12" s="44"/>
      <c r="H12" s="43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43"/>
      <c r="H13" s="43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43"/>
      <c r="H14" s="43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43"/>
      <c r="H15" s="43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43"/>
      <c r="H16" s="43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43"/>
      <c r="H18" s="43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43"/>
      <c r="H19" s="4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43"/>
      <c r="H20" s="4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43"/>
      <c r="H21" s="4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43"/>
      <c r="H22" s="4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43"/>
      <c r="H23" s="4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43"/>
      <c r="H24" s="4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43"/>
      <c r="H25" s="4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43"/>
      <c r="H26" s="4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43"/>
      <c r="H27" s="4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43"/>
      <c r="H28" s="4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43"/>
      <c r="H29" s="4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43"/>
      <c r="H30" s="4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43"/>
      <c r="H31" s="4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43"/>
      <c r="H32" s="4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43"/>
      <c r="H33" s="4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43"/>
      <c r="H34" s="4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43"/>
      <c r="H35" s="4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43"/>
      <c r="H36" s="4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43"/>
      <c r="H37" s="4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43"/>
      <c r="H38" s="4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43"/>
      <c r="H39" s="4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43"/>
      <c r="H40" s="4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43"/>
      <c r="H41" s="4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43"/>
      <c r="H42" s="4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43"/>
      <c r="H43" s="4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43"/>
      <c r="H44" s="4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43"/>
      <c r="H45" s="4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43"/>
      <c r="H46" s="4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43"/>
      <c r="H47" s="4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43"/>
      <c r="H48" s="4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43"/>
      <c r="H49" s="4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43"/>
      <c r="H50" s="4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43"/>
      <c r="H51" s="4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43"/>
      <c r="H52" s="4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43"/>
      <c r="H53" s="4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43"/>
      <c r="H54" s="4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43"/>
      <c r="H55" s="4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43"/>
      <c r="H56" s="4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43"/>
      <c r="H57" s="4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43"/>
      <c r="H58" s="4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43"/>
      <c r="H59" s="4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43"/>
      <c r="H60" s="4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43"/>
      <c r="H61" s="4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43"/>
      <c r="H62" s="4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43"/>
      <c r="H63" s="4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43"/>
      <c r="H64" s="4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43"/>
      <c r="H65" s="4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43"/>
      <c r="H66" s="4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43"/>
      <c r="H67" s="4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43"/>
      <c r="H68" s="4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43"/>
      <c r="H69" s="4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43"/>
      <c r="H70" s="4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43"/>
      <c r="H71" s="4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43"/>
      <c r="H72" s="4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43"/>
      <c r="H73" s="4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43"/>
      <c r="H74" s="4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43"/>
      <c r="H75" s="4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43"/>
      <c r="H76" s="4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43"/>
      <c r="H77" s="4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43"/>
      <c r="H78" s="4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43"/>
      <c r="H79" s="4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43"/>
      <c r="H80" s="4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43"/>
      <c r="H81" s="4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43"/>
      <c r="H82" s="4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43"/>
      <c r="H83" s="4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43"/>
      <c r="H84" s="4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43"/>
      <c r="H85" s="4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43"/>
      <c r="H86" s="4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43"/>
      <c r="H87" s="4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43"/>
      <c r="H88" s="4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43"/>
      <c r="H89" s="4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43"/>
      <c r="H90" s="4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43"/>
      <c r="H91" s="4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43"/>
      <c r="H92" s="4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43"/>
      <c r="H93" s="4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43"/>
      <c r="H94" s="4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43"/>
      <c r="H95" s="4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43"/>
      <c r="H96" s="4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43"/>
      <c r="H97" s="43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uajK1YKB9YUNUbuinT+R5zNR9mMf0CDNtllQOeP6IU2r7h2mWKc5sv2E1soFjAAarz7mLleZ5nbIlgI5BAZhxg==" saltValue="1ik1e11L166RFM2Iq+aOYg==" spinCount="100000" sheet="1" objects="1" scenarios="1"/>
  <mergeCells count="29">
    <mergeCell ref="S7:S8"/>
    <mergeCell ref="T7:T8"/>
    <mergeCell ref="U7:U8"/>
    <mergeCell ref="V7:V8"/>
    <mergeCell ref="N7:N8"/>
    <mergeCell ref="O7:O8"/>
    <mergeCell ref="Q7:Q8"/>
    <mergeCell ref="P7:P8"/>
    <mergeCell ref="R7:R8"/>
    <mergeCell ref="B1:D1"/>
    <mergeCell ref="G5:H5"/>
    <mergeCell ref="G2:N3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B12:G12"/>
    <mergeCell ref="R11:T11"/>
    <mergeCell ref="R10:T10"/>
    <mergeCell ref="B10:G10"/>
    <mergeCell ref="B11:H11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J7" xr:uid="{97146D63-161C-4441-A46A-72E32A3E5118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1F3C30-2C3E-4D4E-9D53-79D564D45137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2023-11-15T10:47:08Z</cp:lastPrinted>
  <dcterms:created xsi:type="dcterms:W3CDTF">2014-03-05T12:43:32Z</dcterms:created>
  <dcterms:modified xsi:type="dcterms:W3CDTF">2023-11-15T11:17:45Z</dcterms:modified>
</cp:coreProperties>
</file>